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<sst xmlns="http://schemas.openxmlformats.org/spreadsheetml/2006/main" count="141" uniqueCount="112">
  <si>
    <t xml:space="preserve">тыс. руб. </t>
  </si>
  <si>
    <t>Код бюджетной классификации</t>
  </si>
  <si>
    <t xml:space="preserve">Наименование кода бюджетных поступлений </t>
  </si>
  <si>
    <t xml:space="preserve">БЕЗВОЗМЕЗДНЫЕ ПОСТУПЛЕНИЯ </t>
  </si>
  <si>
    <t>Всего доходов</t>
  </si>
  <si>
    <t>Приложение №2</t>
  </si>
  <si>
    <t>Сумма</t>
  </si>
  <si>
    <t xml:space="preserve">к решению окружного Совета депутатов </t>
  </si>
  <si>
    <t>213 2 00 00000 00 0000 000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</si>
  <si>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</si>
  <si>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</si>
  <si>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</si>
  <si>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</si>
  <si>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Субсидии бюджетам городских округов на модернизацию автобусного парка муниципальных образований, осуществляющих бесплатную перевозку обучающихся к месту учебы</t>
  </si>
  <si>
    <t>Субсидии бюджетам городских округов на обеспечение организации отдыха детей в каникулярное время, включая мероприятия по обеспечению безопасности их жизни и здоровья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</si>
  <si>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</si>
  <si>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</si>
  <si>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</si>
  <si>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Субсидии бюджетам городских округов на реализацию мероприятий по устойчивому развитию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 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</si>
  <si>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</si>
  <si>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 xml:space="preserve">Субсидии бюджетам городских округов на поддержку муниципальных газет </t>
  </si>
  <si>
    <t>Субвенции бюджетам бюджетной системы Российской Федерации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</si>
  <si>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</si>
  <si>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</si>
  <si>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</si>
  <si>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</si>
  <si>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</si>
  <si>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осуществление полномочий Калининградской области по организации и обеспечению отдыха детей, находящихся в трудной жизненной ситуации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</si>
  <si>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</si>
  <si>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</si>
  <si>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</si>
  <si>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</si>
  <si>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Субвенции бюджетам городских округов на оказание несвязанной поддержки сельскохозяйственным товаропроизводителям в области растениеводства</t>
  </si>
  <si>
    <t>Субвенции бюджетам городских округов на повышение продуктивности в молочном скотоводстве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</si>
  <si>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</si>
  <si>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Субвенции бюджетам городских округов на возмещение части процентной ставки по инвестиционным кредитам (займам) в агропромышленном комплекс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</si>
  <si>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</si>
  <si>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</si>
  <si>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                                                                                            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</si>
  <si>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</si>
  <si>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 </t>
  </si>
  <si>
    <t xml:space="preserve">213 2 02 10000 00 0000 150 </t>
  </si>
  <si>
    <t>213 2 02 15001 04 0000 150</t>
  </si>
  <si>
    <t>213 2 02 20000 00 0000 150</t>
  </si>
  <si>
    <t>213 2 02 29999 04 0000 150</t>
  </si>
  <si>
    <t>213 202 25567 04 0000 150</t>
  </si>
  <si>
    <t>213 2 02 30000 00 0000 150</t>
  </si>
  <si>
    <t>213 2 02 30024 04 0000 150</t>
  </si>
  <si>
    <t>213 2 02 30027 04 0000 150</t>
  </si>
  <si>
    <t>213 2 02 35541 04 0000 150</t>
  </si>
  <si>
    <t>213 2 02 35542 04 0000 150</t>
  </si>
  <si>
    <t>213 2 02 35543 04 0000 150</t>
  </si>
  <si>
    <t>213 2 02 35544 04 0000 150</t>
  </si>
  <si>
    <t>213 2 02 35930 04 0000 150</t>
  </si>
  <si>
    <t>213 2 02 35120 04 0000 150</t>
  </si>
  <si>
    <t xml:space="preserve">Субвенции бюджетам городских округов на государственную регистрацию актов гражданского состояния </t>
  </si>
  <si>
    <t>Изменения</t>
  </si>
  <si>
    <t xml:space="preserve">Дотации бюджетам городских округов на выравнивание бюджетной обеспеченности </t>
  </si>
  <si>
    <t xml:space="preserve">Прочие дотации бюджетам городских округов
</t>
  </si>
  <si>
    <t xml:space="preserve">213 2 02 19999 04 0000 150
</t>
  </si>
  <si>
    <t>Субсидии на реализацию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</si>
  <si>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Субсидии на обеспечение мероприятий по организации теплоснабжения</t>
  </si>
  <si>
    <t>Уточненные назначения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</si>
  <si>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</si>
  <si>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213 2 02 25169 04 0000 150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</si>
  <si>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</si>
  <si>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213 2 02 25210 04 0000 150</t>
  </si>
  <si>
    <t>Субсидии бюджетам городских округов на реализацию мероприятий по обеспечению жильем молодых семей</t>
  </si>
  <si>
    <t>213 2 02 25497 04 0000 150</t>
  </si>
  <si>
    <t>213 2 02 25519 04 0000 150</t>
  </si>
  <si>
    <t>Субсидия бюджетам городских округов на поддержку отрасли культуры (государственная поддержка лучших работников сельских учреждений культуры, государственная поддержка лучших сельских учреждений культур)</t>
  </si>
  <si>
    <t>Субсидии бюджетам городских округов на реализацию программ формирования современной городской среды</t>
  </si>
  <si>
    <t>213 2 02 25555 04 0000 150</t>
  </si>
  <si>
    <t>213 2 02 27112 04 0000 150</t>
  </si>
  <si>
    <t>Субсидии бюджетам городских округов на софинансирование капитальных вложений в объекты муниципальной собственности (Разработка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области")</t>
  </si>
  <si>
    <t>213 2 02 40000 00 0000 150</t>
  </si>
  <si>
    <t>213 2 02 45159 04 0000 150</t>
  </si>
  <si>
    <t>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(приобретение (выкуп) здания дошкольной организации в г. Зеленоградске)</t>
  </si>
  <si>
    <t>Субвенции бюджетам городских округов на возмещение части затрат на уплату процентов по инвестиционным кредитам (займам) в агропромышленном комплексе</t>
  </si>
  <si>
    <t xml:space="preserve">Иные межбюджетные трансферты </t>
  </si>
  <si>
    <t>Изменения (август)</t>
  </si>
  <si>
    <t>Субсидии из резервного фонда Правительства Калининградской области на обеспечение бесперебойного проведения отопительного сезона 2019-2020 годов  в целях оплаты поставленных топливно-энергетических ресурсов (постановление Правительства Калининградской области от 24.09.2019 № 650 "О выделении денежных средств")</t>
  </si>
  <si>
    <t>213 2 02 00000 00 0000 000</t>
  </si>
  <si>
    <t>Субсидии бюджетам городских округов на осуществление благоустройства территорий</t>
  </si>
  <si>
    <t>Предоставление негосударственными организациями грантов для получателей средств бюджетов городских округов</t>
  </si>
  <si>
    <t>211 2 04 04010 04 0000 150</t>
  </si>
  <si>
    <t>БЕЗВОЗМЕЗДНЫЕ ПОСТУПЛЕНИЯ ОТ НЕГОСУДАРСТВЕННЫХ ОРГАНИЗАЦИЙ</t>
  </si>
  <si>
    <t>211 2 04 00000 00 0000 000</t>
  </si>
  <si>
    <t>Безвозмездные поступления от негосударственных организаций в бюджеты городских округов</t>
  </si>
  <si>
    <t>211 2 04 04000 04 0000 150</t>
  </si>
  <si>
    <t>Исполнение</t>
  </si>
  <si>
    <t>(тыс. руб.)</t>
  </si>
  <si>
    <t>Исполнение безвозмездных поступлений за 2019 год</t>
  </si>
  <si>
    <t>211 2 01 00000 00 0000 000</t>
  </si>
  <si>
    <t>211 2 01 04000 04 0000 150</t>
  </si>
  <si>
    <t>211 2 01 04010 04 0000 150</t>
  </si>
  <si>
    <t>БЕЗВОЗМЕЗДНЫЕ ПОСТУПЛЕНИЯ ОТ НЕРЕЗИДЕНТОВ</t>
  </si>
  <si>
    <t>Безвозмездные поступления от нерезидентов в бюджеты городских округов</t>
  </si>
  <si>
    <t>Предоставление нерезидентами грантов для получателей средств бюджетов городских округов</t>
  </si>
  <si>
    <t>Доходы бюджетов городских округов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</si>
  <si>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</si>
  <si>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</si>
  <si>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213 2 18 04030 04 0000 150</t>
  </si>
  <si>
    <t>213 2 19 00000 00 0000 000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</si>
  <si>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</si>
  <si>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213 2 18 00000 00 0000 000</t>
  </si>
  <si>
    <t>213 2 19 25497 04 0000 150</t>
  </si>
  <si>
    <t>213 2 19 60010 04 0000 150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</si>
  <si>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</si>
  <si>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"Об утверждении отчета об исполнении бюджета                                                        муниципального образования "Зеленоградский городской округ" за 2019 год"</t>
  </si>
  <si>
    <t xml:space="preserve">Зеленоградского городского округа </t>
  </si>
  <si>
    <t xml:space="preserve">от 23 июня 2020 года № 392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</si>
</sst>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89" fontId="0" fillId="0" borderId="0" xfId="0" applyNumberFormat="1" applyAlignment="1">
      <alignment horizontal="right"/>
    </xf>
    <xf numFmtId="189" fontId="2" fillId="0" borderId="0" xfId="0" applyNumberFormat="1" applyFont="1" applyAlignment="1">
      <alignment horizontal="center"/>
    </xf>
    <xf numFmtId="189" fontId="0" fillId="0" borderId="0" xfId="0" applyNumberFormat="1" applyFill="1" applyAlignment="1">
      <alignment horizontal="right"/>
    </xf>
    <xf numFmtId="189" fontId="5" fillId="0" borderId="10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189" fontId="3" fillId="33" borderId="10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right"/>
    </xf>
    <xf numFmtId="2" fontId="5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189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1">
      <selection activeCell="B7" sqref="B7:M7"/>
    </sheetView>
  </sheetViews>
  <sheetFormatPr defaultColWidth="9.140625" defaultRowHeight="12.75"/>
  <cols>
    <col min="1" max="1" width="23.7109375" style="0" customWidth="1"/>
    <col min="2" max="2" width="44.7109375" style="0" customWidth="1"/>
    <col min="3" max="3" width="0.13671875" style="17" hidden="1" customWidth="1"/>
    <col min="4" max="4" width="17.00390625" style="0" hidden="1" customWidth="1"/>
    <col min="5" max="5" width="18.8515625" style="17" hidden="1" customWidth="1"/>
    <col min="6" max="6" width="16.140625" style="17" hidden="1" customWidth="1"/>
    <col min="7" max="7" width="0.2890625" style="17" hidden="1" customWidth="1"/>
    <col min="8" max="8" width="11.28125" style="32" hidden="1" customWidth="1"/>
    <col min="9" max="9" width="12.140625" style="32" hidden="1" customWidth="1"/>
    <col min="10" max="11" width="13.421875" style="32" hidden="1" customWidth="1"/>
    <col min="12" max="12" width="18.00390625" style="32" customWidth="1"/>
    <col min="13" max="13" width="14.7109375" style="0" customWidth="1"/>
    <col min="15" max="15" width="26.8515625" style="0" customWidth="1"/>
  </cols>
  <sheetData>
    <row r="1" spans="2:12" ht="16.5" customHeight="1">
      <c r="B1" s="56"/>
      <c r="C1" s="57"/>
      <c r="D1" s="58"/>
      <c r="E1" s="58"/>
      <c r="F1" s="58"/>
      <c r="G1" s="58"/>
      <c r="H1" s="58"/>
      <c r="I1" s="58"/>
      <c r="J1" s="58"/>
      <c r="K1" s="58"/>
      <c r="L1" s="58"/>
    </row>
    <row r="2" spans="2:13" ht="16.5" customHeight="1">
      <c r="B2" s="59" t="s">
        <v>5</v>
      </c>
      <c r="C2" s="59"/>
      <c r="D2" s="58"/>
      <c r="E2" s="58"/>
      <c r="F2" s="58"/>
      <c r="G2" s="58"/>
      <c r="H2" s="58"/>
      <c r="I2" s="58"/>
      <c r="J2" s="58"/>
      <c r="K2" s="58"/>
      <c r="L2" s="58"/>
      <c r="M2" s="60"/>
    </row>
    <row r="3" spans="2:13" ht="12.75">
      <c r="B3" s="57" t="s">
        <v>7</v>
      </c>
      <c r="C3" s="57"/>
      <c r="D3" s="57"/>
      <c r="E3" s="57"/>
      <c r="F3" s="57"/>
      <c r="G3" s="57"/>
      <c r="H3" s="57"/>
      <c r="I3" s="57"/>
      <c r="J3" s="57"/>
      <c r="K3" s="58"/>
      <c r="L3" s="58"/>
      <c r="M3" s="60"/>
    </row>
    <row r="4" spans="2:13" ht="12.75">
      <c r="B4" s="57" t="s">
        <v>110</v>
      </c>
      <c r="C4" s="57"/>
      <c r="D4" s="57"/>
      <c r="E4" s="57"/>
      <c r="F4" s="57"/>
      <c r="G4" s="57"/>
      <c r="H4" s="57"/>
      <c r="I4" s="57"/>
      <c r="J4" s="57"/>
      <c r="K4" s="58"/>
      <c r="L4" s="58"/>
      <c r="M4" s="60"/>
    </row>
    <row r="5" spans="2:13" ht="27" customHeight="1">
      <c r="B5" s="56" t="s">
        <v>109</v>
      </c>
      <c r="C5" s="57"/>
      <c r="D5" s="57"/>
      <c r="E5" s="57"/>
      <c r="F5" s="57"/>
      <c r="G5" s="57"/>
      <c r="H5" s="57"/>
      <c r="I5" s="57"/>
      <c r="J5" s="57"/>
      <c r="K5" s="58"/>
      <c r="L5" s="58"/>
      <c r="M5" s="60"/>
    </row>
    <row r="6" spans="2:13" ht="12.75">
      <c r="B6" s="57"/>
      <c r="C6" s="57"/>
      <c r="D6" s="57"/>
      <c r="E6" s="57"/>
      <c r="F6" s="57"/>
      <c r="G6" s="57"/>
      <c r="H6" s="57"/>
      <c r="I6" s="57"/>
      <c r="J6" s="57"/>
      <c r="K6" s="58"/>
      <c r="L6" s="58"/>
      <c r="M6" s="60"/>
    </row>
    <row r="7" spans="2:13" ht="12.75">
      <c r="B7" s="56" t="s">
        <v>111</v>
      </c>
      <c r="C7" s="57"/>
      <c r="D7" s="57"/>
      <c r="E7" s="57"/>
      <c r="F7" s="57"/>
      <c r="G7" s="57"/>
      <c r="H7" s="57"/>
      <c r="I7" s="57"/>
      <c r="J7" s="57"/>
      <c r="K7" s="58"/>
      <c r="L7" s="58"/>
      <c r="M7" s="60"/>
    </row>
    <row r="8" spans="2:12" ht="12.75">
      <c r="B8" s="1"/>
      <c r="C8" s="11"/>
      <c r="E8" s="11"/>
      <c r="F8" s="11"/>
      <c r="G8" s="11"/>
      <c r="H8" s="24"/>
      <c r="I8" s="24"/>
      <c r="J8" s="24"/>
      <c r="K8" s="24"/>
      <c r="L8" s="24"/>
    </row>
    <row r="9" spans="1:13" ht="15.75">
      <c r="A9" s="61" t="s">
        <v>92</v>
      </c>
      <c r="B9" s="61"/>
      <c r="C9" s="61"/>
      <c r="D9" s="58"/>
      <c r="E9" s="58"/>
      <c r="F9" s="58"/>
      <c r="G9" s="58"/>
      <c r="H9" s="58"/>
      <c r="I9" s="58"/>
      <c r="J9" s="58"/>
      <c r="K9" s="58"/>
      <c r="L9" s="58"/>
      <c r="M9" s="60"/>
    </row>
    <row r="10" spans="1:12" ht="15.75">
      <c r="A10" s="2"/>
      <c r="B10" s="2"/>
      <c r="C10" s="12"/>
      <c r="E10" s="12"/>
      <c r="F10" s="12"/>
      <c r="G10" s="12"/>
      <c r="H10" s="25"/>
      <c r="I10" s="25"/>
      <c r="J10" s="25"/>
      <c r="K10" s="25"/>
      <c r="L10" s="25"/>
    </row>
    <row r="11" spans="1:13" ht="12.75">
      <c r="A11" s="5"/>
      <c r="B11" s="5"/>
      <c r="C11" s="13"/>
      <c r="E11" s="13"/>
      <c r="F11" s="13"/>
      <c r="G11" s="13"/>
      <c r="H11" s="26" t="s">
        <v>0</v>
      </c>
      <c r="I11" s="26" t="s">
        <v>0</v>
      </c>
      <c r="J11" s="26"/>
      <c r="K11" s="26"/>
      <c r="L11" s="26"/>
      <c r="M11" s="45" t="s">
        <v>91</v>
      </c>
    </row>
    <row r="12" spans="1:13" ht="58.5" customHeight="1">
      <c r="A12" s="41" t="s">
        <v>1</v>
      </c>
      <c r="B12" s="46" t="s">
        <v>2</v>
      </c>
      <c r="C12" s="42" t="s">
        <v>6</v>
      </c>
      <c r="D12" s="43"/>
      <c r="E12" s="42" t="s">
        <v>56</v>
      </c>
      <c r="F12" s="42" t="s">
        <v>6</v>
      </c>
      <c r="G12" s="42" t="s">
        <v>56</v>
      </c>
      <c r="H12" s="44" t="s">
        <v>62</v>
      </c>
      <c r="I12" s="44" t="s">
        <v>80</v>
      </c>
      <c r="J12" s="44" t="s">
        <v>62</v>
      </c>
      <c r="K12" s="44" t="s">
        <v>56</v>
      </c>
      <c r="L12" s="44" t="s">
        <v>62</v>
      </c>
      <c r="M12" s="44" t="s">
        <v>90</v>
      </c>
    </row>
    <row r="13" spans="1:13" ht="15.75">
      <c r="A13" s="8" t="s">
        <v>8</v>
      </c>
      <c r="B13" s="9" t="s">
        <v>3</v>
      </c>
      <c r="C13" s="14">
        <f>C15+C18+C38</f>
        <v>383492.12299999996</v>
      </c>
      <c r="D13" s="33"/>
      <c r="E13" s="14">
        <f>E15+E18+E38</f>
        <v>102836.686</v>
      </c>
      <c r="F13" s="14">
        <f>F15+F18+F38</f>
        <v>492328.809</v>
      </c>
      <c r="G13" s="14">
        <f>G15+G18+G38+G59</f>
        <v>253668.54099999997</v>
      </c>
      <c r="H13" s="27">
        <f>H15+H18+H38+H59</f>
        <v>745997.35</v>
      </c>
      <c r="I13" s="27">
        <f>I15+I18+I38+I59</f>
        <v>167748.57</v>
      </c>
      <c r="J13" s="27">
        <f>J14</f>
        <v>924826.5700000001</v>
      </c>
      <c r="K13" s="27">
        <f>K14</f>
        <v>3291.8999999999983</v>
      </c>
      <c r="L13" s="47">
        <f>L14</f>
        <v>925848.2499999999</v>
      </c>
      <c r="M13" s="47">
        <f>M14+M61+M63</f>
        <v>923902.6399999999</v>
      </c>
    </row>
    <row r="14" spans="1:13" ht="63">
      <c r="A14" s="8" t="s">
        <v>82</v>
      </c>
      <c r="B14" s="10" t="s">
        <v>10</v>
      </c>
      <c r="C14" s="14">
        <f>C15+C18+C38</f>
        <v>383492.12299999996</v>
      </c>
      <c r="D14" s="33"/>
      <c r="E14" s="14">
        <f>E15+E18+E38</f>
        <v>102836.686</v>
      </c>
      <c r="F14" s="14">
        <f>C14+E14</f>
        <v>486328.80899999995</v>
      </c>
      <c r="G14" s="14">
        <f>D14+F14</f>
        <v>486328.80899999995</v>
      </c>
      <c r="H14" s="27">
        <f>E14+G14</f>
        <v>589165.495</v>
      </c>
      <c r="I14" s="27">
        <f>F14+H14</f>
        <v>1075494.304</v>
      </c>
      <c r="J14" s="27">
        <f>J15+J18+J38+J59</f>
        <v>924826.5700000001</v>
      </c>
      <c r="K14" s="27">
        <f>K15+K18+K38+K59</f>
        <v>3291.8999999999983</v>
      </c>
      <c r="L14" s="47">
        <f>L15+L18+L38+L59</f>
        <v>925848.2499999999</v>
      </c>
      <c r="M14" s="47">
        <f>M15+M18+M38+M59</f>
        <v>925710.8099999999</v>
      </c>
    </row>
    <row r="15" spans="1:13" ht="31.5">
      <c r="A15" s="8" t="s">
        <v>41</v>
      </c>
      <c r="B15" s="10" t="s">
        <v>9</v>
      </c>
      <c r="C15" s="14">
        <f>C17+C16</f>
        <v>26144</v>
      </c>
      <c r="D15" s="33"/>
      <c r="E15" s="14">
        <f>E17</f>
        <v>2000</v>
      </c>
      <c r="F15" s="14">
        <f aca="true" t="shared" si="0" ref="F15:L15">F16+F17</f>
        <v>28144</v>
      </c>
      <c r="G15" s="14">
        <f t="shared" si="0"/>
        <v>1000</v>
      </c>
      <c r="H15" s="27">
        <f t="shared" si="0"/>
        <v>29144</v>
      </c>
      <c r="I15" s="27">
        <f t="shared" si="0"/>
        <v>19209</v>
      </c>
      <c r="J15" s="27">
        <f t="shared" si="0"/>
        <v>48353</v>
      </c>
      <c r="K15" s="27">
        <f t="shared" si="0"/>
        <v>3909</v>
      </c>
      <c r="L15" s="47">
        <f t="shared" si="0"/>
        <v>52262</v>
      </c>
      <c r="M15" s="53">
        <f>M16+M17</f>
        <v>52262</v>
      </c>
    </row>
    <row r="16" spans="1:13" ht="33" customHeight="1">
      <c r="A16" s="3" t="s">
        <v>42</v>
      </c>
      <c r="B16" s="7" t="s">
        <v>57</v>
      </c>
      <c r="C16" s="15">
        <v>26144</v>
      </c>
      <c r="D16" s="33"/>
      <c r="E16" s="15"/>
      <c r="F16" s="15">
        <f>C16+E16</f>
        <v>26144</v>
      </c>
      <c r="G16" s="15"/>
      <c r="H16" s="28">
        <f>F16+G16</f>
        <v>26144</v>
      </c>
      <c r="I16" s="28"/>
      <c r="J16" s="28">
        <f>H16+I16</f>
        <v>26144</v>
      </c>
      <c r="K16" s="28">
        <v>0</v>
      </c>
      <c r="L16" s="49">
        <f>J16+K16</f>
        <v>26144</v>
      </c>
      <c r="M16" s="48">
        <v>26144</v>
      </c>
    </row>
    <row r="17" spans="1:13" ht="48" customHeight="1">
      <c r="A17" s="6" t="s">
        <v>59</v>
      </c>
      <c r="B17" s="7" t="s">
        <v>58</v>
      </c>
      <c r="C17" s="15"/>
      <c r="D17" s="33"/>
      <c r="E17" s="15">
        <v>2000</v>
      </c>
      <c r="F17" s="15">
        <f>C17+E17</f>
        <v>2000</v>
      </c>
      <c r="G17" s="15">
        <v>1000</v>
      </c>
      <c r="H17" s="28">
        <f>F17+G17</f>
        <v>3000</v>
      </c>
      <c r="I17" s="28">
        <v>19209</v>
      </c>
      <c r="J17" s="28">
        <f>H17+I17</f>
        <v>22209</v>
      </c>
      <c r="K17" s="28">
        <v>3909</v>
      </c>
      <c r="L17" s="49">
        <f>J17+K17</f>
        <v>26118</v>
      </c>
      <c r="M17" s="48">
        <v>26118</v>
      </c>
    </row>
    <row r="18" spans="1:13" ht="47.25">
      <c r="A18" s="8" t="s">
        <v>43</v>
      </c>
      <c r="B18" s="10" t="s">
        <v>11</v>
      </c>
      <c r="C18" s="14">
        <f>SUM(C19:C29)</f>
        <v>29591.409</v>
      </c>
      <c r="D18" s="33"/>
      <c r="E18" s="14">
        <f>SUM(E19:E29)</f>
        <v>100518.27</v>
      </c>
      <c r="F18" s="14">
        <f>SUM(F19:F29)</f>
        <v>136109.679</v>
      </c>
      <c r="G18" s="14">
        <f>SUM(G19:G35)</f>
        <v>66392.761</v>
      </c>
      <c r="H18" s="27">
        <f>SUM(H19:H35)</f>
        <v>202502.43999999997</v>
      </c>
      <c r="I18" s="27">
        <f>SUM(I19:I35)</f>
        <v>4763.3</v>
      </c>
      <c r="J18" s="27">
        <f>SUM(J19:J37)</f>
        <v>218346.38999999998</v>
      </c>
      <c r="K18" s="27">
        <f>SUM(K19:K37)</f>
        <v>-2723.86</v>
      </c>
      <c r="L18" s="47">
        <f>SUM(L19:L37)</f>
        <v>216622.53</v>
      </c>
      <c r="M18" s="47">
        <f>SUM(M19:M37)</f>
        <v>216488.38999999998</v>
      </c>
    </row>
    <row r="19" spans="1:13" ht="64.5" customHeight="1">
      <c r="A19" s="3" t="s">
        <v>44</v>
      </c>
      <c r="B19" s="7" t="s">
        <v>12</v>
      </c>
      <c r="C19" s="15">
        <v>3583</v>
      </c>
      <c r="D19" s="33"/>
      <c r="E19" s="15"/>
      <c r="F19" s="15">
        <f>C19+E19</f>
        <v>3583</v>
      </c>
      <c r="G19" s="15"/>
      <c r="H19" s="28">
        <f>F19+G19</f>
        <v>3583</v>
      </c>
      <c r="I19" s="28"/>
      <c r="J19" s="28">
        <f>H19+I19</f>
        <v>3583</v>
      </c>
      <c r="K19" s="28"/>
      <c r="L19" s="49">
        <f>J19+K19</f>
        <v>3583</v>
      </c>
      <c r="M19" s="48">
        <v>3583</v>
      </c>
    </row>
    <row r="20" spans="1:13" ht="90" customHeight="1">
      <c r="A20" s="3" t="s">
        <v>44</v>
      </c>
      <c r="B20" s="7" t="s">
        <v>13</v>
      </c>
      <c r="C20" s="15">
        <v>1933.53</v>
      </c>
      <c r="D20" s="33"/>
      <c r="E20" s="15">
        <v>3118.27</v>
      </c>
      <c r="F20" s="15">
        <f aca="true" t="shared" si="1" ref="F20:F26">C20+E20</f>
        <v>5051.8</v>
      </c>
      <c r="G20" s="15"/>
      <c r="H20" s="28">
        <f aca="true" t="shared" si="2" ref="H20:H29">F20+G20</f>
        <v>5051.8</v>
      </c>
      <c r="I20" s="28"/>
      <c r="J20" s="28">
        <f aca="true" t="shared" si="3" ref="J20:L35">H20+I20</f>
        <v>5051.8</v>
      </c>
      <c r="K20" s="28"/>
      <c r="L20" s="49">
        <f t="shared" si="3"/>
        <v>5051.8</v>
      </c>
      <c r="M20" s="48">
        <v>5051.8</v>
      </c>
    </row>
    <row r="21" spans="1:13" ht="81" customHeight="1">
      <c r="A21" s="3" t="s">
        <v>44</v>
      </c>
      <c r="B21" s="7" t="s">
        <v>14</v>
      </c>
      <c r="C21" s="15">
        <v>1771.15</v>
      </c>
      <c r="D21" s="33"/>
      <c r="E21" s="15"/>
      <c r="F21" s="15">
        <f t="shared" si="1"/>
        <v>1771.15</v>
      </c>
      <c r="G21" s="15"/>
      <c r="H21" s="28">
        <f t="shared" si="2"/>
        <v>1771.15</v>
      </c>
      <c r="I21" s="28"/>
      <c r="J21" s="28">
        <f t="shared" si="3"/>
        <v>1771.15</v>
      </c>
      <c r="K21" s="28"/>
      <c r="L21" s="49">
        <f t="shared" si="3"/>
        <v>1771.15</v>
      </c>
      <c r="M21" s="48">
        <v>1771.15</v>
      </c>
    </row>
    <row r="22" spans="1:13" ht="47.25">
      <c r="A22" s="3" t="s">
        <v>44</v>
      </c>
      <c r="B22" s="7" t="s">
        <v>15</v>
      </c>
      <c r="C22" s="15">
        <v>109.829</v>
      </c>
      <c r="D22" s="33"/>
      <c r="E22" s="15"/>
      <c r="F22" s="15">
        <f t="shared" si="1"/>
        <v>109.829</v>
      </c>
      <c r="G22" s="15">
        <v>0.001</v>
      </c>
      <c r="H22" s="28">
        <f t="shared" si="2"/>
        <v>109.83</v>
      </c>
      <c r="I22" s="28"/>
      <c r="J22" s="28">
        <f t="shared" si="3"/>
        <v>109.83</v>
      </c>
      <c r="K22" s="28"/>
      <c r="L22" s="49">
        <f t="shared" si="3"/>
        <v>109.83</v>
      </c>
      <c r="M22" s="48">
        <v>109.83</v>
      </c>
    </row>
    <row r="23" spans="1:13" s="5" customFormat="1" ht="47.25">
      <c r="A23" s="3" t="s">
        <v>44</v>
      </c>
      <c r="B23" s="7" t="s">
        <v>16</v>
      </c>
      <c r="C23" s="15">
        <v>12400</v>
      </c>
      <c r="D23" s="34"/>
      <c r="E23" s="15">
        <v>-600</v>
      </c>
      <c r="F23" s="15">
        <f t="shared" si="1"/>
        <v>11800</v>
      </c>
      <c r="G23" s="15"/>
      <c r="H23" s="28">
        <f t="shared" si="2"/>
        <v>11800</v>
      </c>
      <c r="I23" s="28"/>
      <c r="J23" s="28">
        <f t="shared" si="3"/>
        <v>11800</v>
      </c>
      <c r="K23" s="28"/>
      <c r="L23" s="49">
        <f t="shared" si="3"/>
        <v>11800</v>
      </c>
      <c r="M23" s="49">
        <v>11800</v>
      </c>
    </row>
    <row r="24" spans="1:13" ht="94.5" customHeight="1">
      <c r="A24" s="3" t="s">
        <v>44</v>
      </c>
      <c r="B24" s="7" t="s">
        <v>17</v>
      </c>
      <c r="C24" s="15">
        <v>5060</v>
      </c>
      <c r="D24" s="33"/>
      <c r="E24" s="15"/>
      <c r="F24" s="15">
        <f t="shared" si="1"/>
        <v>5060</v>
      </c>
      <c r="G24" s="15"/>
      <c r="H24" s="28">
        <f t="shared" si="2"/>
        <v>5060</v>
      </c>
      <c r="I24" s="28"/>
      <c r="J24" s="28">
        <f t="shared" si="3"/>
        <v>5060</v>
      </c>
      <c r="K24" s="28"/>
      <c r="L24" s="49">
        <f t="shared" si="3"/>
        <v>5060</v>
      </c>
      <c r="M24" s="48">
        <v>5060</v>
      </c>
    </row>
    <row r="25" spans="1:13" ht="135" customHeight="1">
      <c r="A25" s="3" t="s">
        <v>45</v>
      </c>
      <c r="B25" s="7" t="s">
        <v>18</v>
      </c>
      <c r="C25" s="15">
        <v>2300</v>
      </c>
      <c r="D25" s="33"/>
      <c r="E25" s="15"/>
      <c r="F25" s="15">
        <f t="shared" si="1"/>
        <v>2300</v>
      </c>
      <c r="G25" s="15">
        <v>-226.2</v>
      </c>
      <c r="H25" s="28">
        <f t="shared" si="2"/>
        <v>2073.8</v>
      </c>
      <c r="I25" s="28">
        <v>-209.36</v>
      </c>
      <c r="J25" s="28">
        <f t="shared" si="3"/>
        <v>1864.44</v>
      </c>
      <c r="K25" s="28"/>
      <c r="L25" s="49">
        <f t="shared" si="3"/>
        <v>1864.44</v>
      </c>
      <c r="M25" s="48">
        <v>1864.44</v>
      </c>
    </row>
    <row r="26" spans="1:13" ht="61.5" customHeight="1">
      <c r="A26" s="3" t="s">
        <v>44</v>
      </c>
      <c r="B26" s="7" t="s">
        <v>19</v>
      </c>
      <c r="C26" s="15">
        <v>2000</v>
      </c>
      <c r="D26" s="33"/>
      <c r="E26" s="15"/>
      <c r="F26" s="15">
        <f t="shared" si="1"/>
        <v>2000</v>
      </c>
      <c r="G26" s="15"/>
      <c r="H26" s="28">
        <f t="shared" si="2"/>
        <v>2000</v>
      </c>
      <c r="I26" s="28">
        <v>4972.66</v>
      </c>
      <c r="J26" s="28">
        <f t="shared" si="3"/>
        <v>6972.66</v>
      </c>
      <c r="K26" s="28"/>
      <c r="L26" s="49">
        <f t="shared" si="3"/>
        <v>6972.66</v>
      </c>
      <c r="M26" s="48">
        <v>6972.66</v>
      </c>
    </row>
    <row r="27" spans="1:13" ht="31.5">
      <c r="A27" s="3" t="s">
        <v>44</v>
      </c>
      <c r="B27" s="7" t="s">
        <v>20</v>
      </c>
      <c r="C27" s="15">
        <v>433.9</v>
      </c>
      <c r="D27" s="33"/>
      <c r="E27" s="15"/>
      <c r="F27" s="15">
        <f>C27+E27</f>
        <v>433.9</v>
      </c>
      <c r="G27" s="15"/>
      <c r="H27" s="28">
        <f t="shared" si="2"/>
        <v>433.9</v>
      </c>
      <c r="I27" s="28"/>
      <c r="J27" s="28">
        <f t="shared" si="3"/>
        <v>433.9</v>
      </c>
      <c r="K27" s="28"/>
      <c r="L27" s="49">
        <f t="shared" si="3"/>
        <v>433.9</v>
      </c>
      <c r="M27" s="48">
        <v>433.9</v>
      </c>
    </row>
    <row r="28" spans="1:13" ht="84.75" customHeight="1">
      <c r="A28" s="3" t="s">
        <v>44</v>
      </c>
      <c r="B28" s="7" t="s">
        <v>60</v>
      </c>
      <c r="C28" s="15"/>
      <c r="D28" s="33"/>
      <c r="E28" s="15">
        <v>95000</v>
      </c>
      <c r="F28" s="15">
        <f>C28+E28</f>
        <v>95000</v>
      </c>
      <c r="G28" s="15"/>
      <c r="H28" s="28">
        <f t="shared" si="2"/>
        <v>95000</v>
      </c>
      <c r="I28" s="28"/>
      <c r="J28" s="28">
        <f t="shared" si="3"/>
        <v>95000</v>
      </c>
      <c r="K28" s="28"/>
      <c r="L28" s="49">
        <f t="shared" si="3"/>
        <v>95000</v>
      </c>
      <c r="M28" s="48">
        <v>95000</v>
      </c>
    </row>
    <row r="29" spans="1:13" ht="39.75" customHeight="1">
      <c r="A29" s="3" t="s">
        <v>44</v>
      </c>
      <c r="B29" s="7" t="s">
        <v>61</v>
      </c>
      <c r="C29" s="15"/>
      <c r="D29" s="33"/>
      <c r="E29" s="15">
        <v>3000</v>
      </c>
      <c r="F29" s="15">
        <f>C29+E29+6000</f>
        <v>9000</v>
      </c>
      <c r="G29" s="15"/>
      <c r="H29" s="28">
        <f t="shared" si="2"/>
        <v>9000</v>
      </c>
      <c r="I29" s="28"/>
      <c r="J29" s="28">
        <f t="shared" si="3"/>
        <v>9000</v>
      </c>
      <c r="K29" s="28"/>
      <c r="L29" s="49">
        <f>J29+K29+1000</f>
        <v>10000</v>
      </c>
      <c r="M29" s="48">
        <v>10000</v>
      </c>
    </row>
    <row r="30" spans="1:13" ht="78.75">
      <c r="A30" s="3" t="s">
        <v>64</v>
      </c>
      <c r="B30" s="7" t="s">
        <v>63</v>
      </c>
      <c r="C30" s="15"/>
      <c r="D30" s="33"/>
      <c r="E30" s="15"/>
      <c r="F30" s="15"/>
      <c r="G30" s="15">
        <v>1587.56</v>
      </c>
      <c r="H30" s="28">
        <f aca="true" t="shared" si="4" ref="H30:H35">G30</f>
        <v>1587.56</v>
      </c>
      <c r="I30" s="28"/>
      <c r="J30" s="28">
        <f t="shared" si="3"/>
        <v>1587.56</v>
      </c>
      <c r="K30" s="28"/>
      <c r="L30" s="49">
        <f t="shared" si="3"/>
        <v>1587.56</v>
      </c>
      <c r="M30" s="48">
        <v>1587.56</v>
      </c>
    </row>
    <row r="31" spans="1:13" ht="94.5">
      <c r="A31" s="3" t="s">
        <v>66</v>
      </c>
      <c r="B31" s="7" t="s">
        <v>65</v>
      </c>
      <c r="C31" s="15"/>
      <c r="D31" s="33"/>
      <c r="E31" s="15"/>
      <c r="F31" s="15"/>
      <c r="G31" s="15">
        <v>2366.48</v>
      </c>
      <c r="H31" s="28">
        <f t="shared" si="4"/>
        <v>2366.48</v>
      </c>
      <c r="I31" s="28"/>
      <c r="J31" s="28">
        <f t="shared" si="3"/>
        <v>2366.48</v>
      </c>
      <c r="K31" s="28"/>
      <c r="L31" s="49">
        <f t="shared" si="3"/>
        <v>2366.48</v>
      </c>
      <c r="M31" s="48">
        <v>2366.48</v>
      </c>
    </row>
    <row r="32" spans="1:13" ht="47.25">
      <c r="A32" s="3" t="s">
        <v>68</v>
      </c>
      <c r="B32" s="7" t="s">
        <v>67</v>
      </c>
      <c r="C32" s="15"/>
      <c r="D32" s="33"/>
      <c r="E32" s="15"/>
      <c r="F32" s="15"/>
      <c r="G32" s="15">
        <v>1013.65</v>
      </c>
      <c r="H32" s="28">
        <f t="shared" si="4"/>
        <v>1013.65</v>
      </c>
      <c r="I32" s="28"/>
      <c r="J32" s="28">
        <f t="shared" si="3"/>
        <v>1013.65</v>
      </c>
      <c r="K32" s="28"/>
      <c r="L32" s="49">
        <f t="shared" si="3"/>
        <v>1013.65</v>
      </c>
      <c r="M32" s="48">
        <v>1013.65</v>
      </c>
    </row>
    <row r="33" spans="1:13" ht="94.5">
      <c r="A33" s="3" t="s">
        <v>69</v>
      </c>
      <c r="B33" s="7" t="s">
        <v>70</v>
      </c>
      <c r="C33" s="15"/>
      <c r="D33" s="33"/>
      <c r="E33" s="15"/>
      <c r="F33" s="15"/>
      <c r="G33" s="15">
        <v>150</v>
      </c>
      <c r="H33" s="28">
        <f t="shared" si="4"/>
        <v>150</v>
      </c>
      <c r="I33" s="28"/>
      <c r="J33" s="28">
        <f t="shared" si="3"/>
        <v>150</v>
      </c>
      <c r="K33" s="28"/>
      <c r="L33" s="49">
        <f t="shared" si="3"/>
        <v>150</v>
      </c>
      <c r="M33" s="48">
        <v>150</v>
      </c>
    </row>
    <row r="34" spans="1:13" ht="47.25">
      <c r="A34" s="3" t="s">
        <v>72</v>
      </c>
      <c r="B34" s="7" t="s">
        <v>71</v>
      </c>
      <c r="C34" s="15"/>
      <c r="D34" s="33"/>
      <c r="E34" s="15"/>
      <c r="F34" s="15"/>
      <c r="G34" s="15">
        <v>58777.41</v>
      </c>
      <c r="H34" s="28">
        <f t="shared" si="4"/>
        <v>58777.41</v>
      </c>
      <c r="I34" s="28"/>
      <c r="J34" s="28">
        <f t="shared" si="3"/>
        <v>58777.41</v>
      </c>
      <c r="K34" s="28"/>
      <c r="L34" s="49">
        <f t="shared" si="3"/>
        <v>58777.41</v>
      </c>
      <c r="M34" s="48">
        <v>58770.84</v>
      </c>
    </row>
    <row r="35" spans="1:13" ht="126">
      <c r="A35" s="3" t="s">
        <v>73</v>
      </c>
      <c r="B35" s="7" t="s">
        <v>74</v>
      </c>
      <c r="C35" s="15"/>
      <c r="D35" s="33"/>
      <c r="E35" s="15"/>
      <c r="F35" s="15"/>
      <c r="G35" s="15">
        <v>2723.86</v>
      </c>
      <c r="H35" s="28">
        <f t="shared" si="4"/>
        <v>2723.86</v>
      </c>
      <c r="I35" s="28"/>
      <c r="J35" s="28">
        <f t="shared" si="3"/>
        <v>2723.86</v>
      </c>
      <c r="K35" s="28">
        <v>-2723.86</v>
      </c>
      <c r="L35" s="49">
        <f t="shared" si="3"/>
        <v>0</v>
      </c>
      <c r="M35" s="48">
        <v>0</v>
      </c>
    </row>
    <row r="36" spans="1:13" ht="146.25" customHeight="1">
      <c r="A36" s="22" t="s">
        <v>44</v>
      </c>
      <c r="B36" s="38" t="s">
        <v>81</v>
      </c>
      <c r="C36" s="20"/>
      <c r="D36" s="37"/>
      <c r="E36" s="20"/>
      <c r="F36" s="20"/>
      <c r="G36" s="20"/>
      <c r="H36" s="30"/>
      <c r="I36" s="30"/>
      <c r="J36" s="30">
        <v>9000</v>
      </c>
      <c r="K36" s="30"/>
      <c r="L36" s="50">
        <v>9000</v>
      </c>
      <c r="M36" s="48">
        <v>9000</v>
      </c>
    </row>
    <row r="37" spans="1:13" ht="41.25" customHeight="1">
      <c r="A37" s="22" t="s">
        <v>44</v>
      </c>
      <c r="B37" s="38" t="s">
        <v>83</v>
      </c>
      <c r="C37" s="20"/>
      <c r="D37" s="37"/>
      <c r="E37" s="20"/>
      <c r="F37" s="20"/>
      <c r="G37" s="20"/>
      <c r="H37" s="30"/>
      <c r="I37" s="30"/>
      <c r="J37" s="30">
        <v>2080.65</v>
      </c>
      <c r="K37" s="30"/>
      <c r="L37" s="50">
        <v>2080.65</v>
      </c>
      <c r="M37" s="48">
        <v>1953.08</v>
      </c>
    </row>
    <row r="38" spans="1:13" ht="31.5">
      <c r="A38" s="8" t="s">
        <v>46</v>
      </c>
      <c r="B38" s="10" t="s">
        <v>21</v>
      </c>
      <c r="C38" s="14">
        <f>SUM(C39:C57)</f>
        <v>327756.714</v>
      </c>
      <c r="D38" s="33"/>
      <c r="E38" s="14">
        <f>SUM(E39:E57)</f>
        <v>318.416</v>
      </c>
      <c r="F38" s="14">
        <f>SUM(F39:F57)</f>
        <v>328075.13</v>
      </c>
      <c r="G38" s="14">
        <f aca="true" t="shared" si="5" ref="G38:L38">SUM(G39:G58)</f>
        <v>75508.79999999999</v>
      </c>
      <c r="H38" s="27">
        <f t="shared" si="5"/>
        <v>403583.93</v>
      </c>
      <c r="I38" s="27">
        <f t="shared" si="5"/>
        <v>52661.490000000005</v>
      </c>
      <c r="J38" s="27">
        <f t="shared" si="5"/>
        <v>456245.42</v>
      </c>
      <c r="K38" s="27">
        <f t="shared" si="5"/>
        <v>2106.7599999999984</v>
      </c>
      <c r="L38" s="47">
        <f t="shared" si="5"/>
        <v>455081.95999999985</v>
      </c>
      <c r="M38" s="47">
        <f>SUM(M39:M58)</f>
        <v>455078.6599999999</v>
      </c>
    </row>
    <row r="39" spans="1:13" ht="94.5">
      <c r="A39" s="3" t="s">
        <v>47</v>
      </c>
      <c r="B39" s="7" t="s">
        <v>22</v>
      </c>
      <c r="C39" s="15">
        <v>261.28</v>
      </c>
      <c r="D39" s="33"/>
      <c r="E39" s="15"/>
      <c r="F39" s="15">
        <f>C39+E39</f>
        <v>261.28</v>
      </c>
      <c r="G39" s="15"/>
      <c r="H39" s="28">
        <f>F39+G39</f>
        <v>261.28</v>
      </c>
      <c r="I39" s="28"/>
      <c r="J39" s="28">
        <f>H39+I39</f>
        <v>261.28</v>
      </c>
      <c r="K39" s="28"/>
      <c r="L39" s="49">
        <f>J39+K39</f>
        <v>261.28</v>
      </c>
      <c r="M39" s="48">
        <v>261.28</v>
      </c>
    </row>
    <row r="40" spans="1:13" ht="71.25" customHeight="1">
      <c r="A40" s="3" t="s">
        <v>47</v>
      </c>
      <c r="B40" s="7" t="s">
        <v>23</v>
      </c>
      <c r="C40" s="15">
        <v>3412.594</v>
      </c>
      <c r="D40" s="33"/>
      <c r="E40" s="15">
        <v>114.206</v>
      </c>
      <c r="F40" s="15">
        <f aca="true" t="shared" si="6" ref="F40:F57">C40+E40</f>
        <v>3526.8</v>
      </c>
      <c r="G40" s="15"/>
      <c r="H40" s="28">
        <f aca="true" t="shared" si="7" ref="H40:H57">F40+G40</f>
        <v>3526.8</v>
      </c>
      <c r="I40" s="28"/>
      <c r="J40" s="28">
        <f aca="true" t="shared" si="8" ref="J40:L58">H40+I40</f>
        <v>3526.8</v>
      </c>
      <c r="K40" s="28">
        <v>302.42</v>
      </c>
      <c r="L40" s="49">
        <f t="shared" si="8"/>
        <v>3829.2200000000003</v>
      </c>
      <c r="M40" s="48">
        <v>3829.22</v>
      </c>
    </row>
    <row r="41" spans="1:13" ht="118.5" customHeight="1">
      <c r="A41" s="3" t="s">
        <v>47</v>
      </c>
      <c r="B41" s="7" t="s">
        <v>24</v>
      </c>
      <c r="C41" s="15">
        <v>8097.88</v>
      </c>
      <c r="D41" s="33"/>
      <c r="E41" s="15">
        <v>204.21</v>
      </c>
      <c r="F41" s="15">
        <f t="shared" si="6"/>
        <v>8302.09</v>
      </c>
      <c r="G41" s="15"/>
      <c r="H41" s="28">
        <f t="shared" si="7"/>
        <v>8302.09</v>
      </c>
      <c r="I41" s="28"/>
      <c r="J41" s="28">
        <f t="shared" si="8"/>
        <v>8302.09</v>
      </c>
      <c r="K41" s="28"/>
      <c r="L41" s="49">
        <f t="shared" si="8"/>
        <v>8302.09</v>
      </c>
      <c r="M41" s="48">
        <v>8302.09</v>
      </c>
    </row>
    <row r="42" spans="1:13" ht="165.75" customHeight="1">
      <c r="A42" s="3" t="s">
        <v>48</v>
      </c>
      <c r="B42" s="7" t="s">
        <v>25</v>
      </c>
      <c r="C42" s="15">
        <v>8127</v>
      </c>
      <c r="D42" s="33"/>
      <c r="E42" s="15"/>
      <c r="F42" s="15">
        <f t="shared" si="6"/>
        <v>8127</v>
      </c>
      <c r="G42" s="15"/>
      <c r="H42" s="28">
        <f t="shared" si="7"/>
        <v>8127</v>
      </c>
      <c r="I42" s="28"/>
      <c r="J42" s="28">
        <f t="shared" si="8"/>
        <v>8127</v>
      </c>
      <c r="K42" s="28">
        <v>653.1</v>
      </c>
      <c r="L42" s="49">
        <f t="shared" si="8"/>
        <v>8780.1</v>
      </c>
      <c r="M42" s="48">
        <v>8780.1</v>
      </c>
    </row>
    <row r="43" spans="1:13" ht="110.25">
      <c r="A43" s="3" t="s">
        <v>47</v>
      </c>
      <c r="B43" s="7" t="s">
        <v>26</v>
      </c>
      <c r="C43" s="15">
        <v>1943.83</v>
      </c>
      <c r="D43" s="33"/>
      <c r="E43" s="15"/>
      <c r="F43" s="15">
        <f t="shared" si="6"/>
        <v>1943.83</v>
      </c>
      <c r="G43" s="15"/>
      <c r="H43" s="28">
        <f t="shared" si="7"/>
        <v>1943.83</v>
      </c>
      <c r="I43" s="28"/>
      <c r="J43" s="28">
        <f t="shared" si="8"/>
        <v>1943.83</v>
      </c>
      <c r="K43" s="28"/>
      <c r="L43" s="49">
        <f t="shared" si="8"/>
        <v>1943.83</v>
      </c>
      <c r="M43" s="48">
        <v>1943.83</v>
      </c>
    </row>
    <row r="44" spans="1:13" ht="90.75" customHeight="1">
      <c r="A44" s="3" t="s">
        <v>47</v>
      </c>
      <c r="B44" s="7" t="s">
        <v>27</v>
      </c>
      <c r="C44" s="15">
        <v>2856.28</v>
      </c>
      <c r="D44" s="33"/>
      <c r="E44" s="15"/>
      <c r="F44" s="15">
        <f t="shared" si="6"/>
        <v>2856.28</v>
      </c>
      <c r="G44" s="15"/>
      <c r="H44" s="28">
        <f t="shared" si="7"/>
        <v>2856.28</v>
      </c>
      <c r="I44" s="28"/>
      <c r="J44" s="28">
        <f t="shared" si="8"/>
        <v>2856.28</v>
      </c>
      <c r="K44" s="28"/>
      <c r="L44" s="49">
        <f t="shared" si="8"/>
        <v>2856.28</v>
      </c>
      <c r="M44" s="48">
        <v>2856.28</v>
      </c>
    </row>
    <row r="45" spans="1:13" ht="71.25" customHeight="1">
      <c r="A45" s="3" t="s">
        <v>47</v>
      </c>
      <c r="B45" s="7" t="s">
        <v>28</v>
      </c>
      <c r="C45" s="15">
        <v>1706.55</v>
      </c>
      <c r="D45" s="33"/>
      <c r="E45" s="15"/>
      <c r="F45" s="15">
        <f t="shared" si="6"/>
        <v>1706.55</v>
      </c>
      <c r="G45" s="15"/>
      <c r="H45" s="28">
        <f t="shared" si="7"/>
        <v>1706.55</v>
      </c>
      <c r="I45" s="28"/>
      <c r="J45" s="28">
        <f t="shared" si="8"/>
        <v>1706.55</v>
      </c>
      <c r="K45" s="28"/>
      <c r="L45" s="49">
        <f t="shared" si="8"/>
        <v>1706.55</v>
      </c>
      <c r="M45" s="48">
        <v>1706.55</v>
      </c>
    </row>
    <row r="46" spans="1:13" ht="104.25" customHeight="1">
      <c r="A46" s="3" t="s">
        <v>47</v>
      </c>
      <c r="B46" s="4" t="s">
        <v>38</v>
      </c>
      <c r="C46" s="15">
        <v>93824.46</v>
      </c>
      <c r="D46" s="33"/>
      <c r="E46" s="15"/>
      <c r="F46" s="15">
        <f t="shared" si="6"/>
        <v>93824.46</v>
      </c>
      <c r="G46" s="15"/>
      <c r="H46" s="28">
        <f t="shared" si="7"/>
        <v>93824.46</v>
      </c>
      <c r="I46" s="28"/>
      <c r="J46" s="28">
        <f t="shared" si="8"/>
        <v>93824.46</v>
      </c>
      <c r="K46" s="28">
        <v>5467.67</v>
      </c>
      <c r="L46" s="49">
        <f t="shared" si="8"/>
        <v>99292.13</v>
      </c>
      <c r="M46" s="48">
        <v>99292.13</v>
      </c>
    </row>
    <row r="47" spans="1:13" ht="183" customHeight="1">
      <c r="A47" s="3" t="s">
        <v>47</v>
      </c>
      <c r="B47" s="4" t="s">
        <v>39</v>
      </c>
      <c r="C47" s="15">
        <v>140014.52</v>
      </c>
      <c r="D47" s="33"/>
      <c r="E47" s="15"/>
      <c r="F47" s="15">
        <f t="shared" si="6"/>
        <v>140014.52</v>
      </c>
      <c r="G47" s="15"/>
      <c r="H47" s="28">
        <f t="shared" si="7"/>
        <v>140014.52</v>
      </c>
      <c r="I47" s="28"/>
      <c r="J47" s="28">
        <f t="shared" si="8"/>
        <v>140014.52</v>
      </c>
      <c r="K47" s="28">
        <v>9181.47</v>
      </c>
      <c r="L47" s="49">
        <f t="shared" si="8"/>
        <v>149195.99</v>
      </c>
      <c r="M47" s="48">
        <v>149195.99</v>
      </c>
    </row>
    <row r="48" spans="1:13" ht="91.5" customHeight="1">
      <c r="A48" s="3" t="s">
        <v>47</v>
      </c>
      <c r="B48" s="4" t="s">
        <v>29</v>
      </c>
      <c r="C48" s="15">
        <v>879</v>
      </c>
      <c r="D48" s="33"/>
      <c r="E48" s="15"/>
      <c r="F48" s="15">
        <f t="shared" si="6"/>
        <v>879</v>
      </c>
      <c r="G48" s="15"/>
      <c r="H48" s="28">
        <f t="shared" si="7"/>
        <v>879</v>
      </c>
      <c r="I48" s="28"/>
      <c r="J48" s="28">
        <f t="shared" si="8"/>
        <v>879</v>
      </c>
      <c r="K48" s="28"/>
      <c r="L48" s="49">
        <f t="shared" si="8"/>
        <v>879</v>
      </c>
      <c r="M48" s="48">
        <v>879</v>
      </c>
    </row>
    <row r="49" spans="1:13" ht="102.75" customHeight="1">
      <c r="A49" s="3" t="s">
        <v>47</v>
      </c>
      <c r="B49" s="7" t="s">
        <v>30</v>
      </c>
      <c r="C49" s="15">
        <v>0.22</v>
      </c>
      <c r="D49" s="33"/>
      <c r="E49" s="15"/>
      <c r="F49" s="15">
        <f t="shared" si="6"/>
        <v>0.22</v>
      </c>
      <c r="G49" s="15"/>
      <c r="H49" s="28">
        <f t="shared" si="7"/>
        <v>0.22</v>
      </c>
      <c r="I49" s="28"/>
      <c r="J49" s="28">
        <f t="shared" si="8"/>
        <v>0.22</v>
      </c>
      <c r="K49" s="28"/>
      <c r="L49" s="49">
        <f t="shared" si="8"/>
        <v>0.22</v>
      </c>
      <c r="M49" s="48">
        <v>0.22</v>
      </c>
    </row>
    <row r="50" spans="1:13" ht="68.25" customHeight="1">
      <c r="A50" s="3" t="s">
        <v>47</v>
      </c>
      <c r="B50" s="35" t="s">
        <v>31</v>
      </c>
      <c r="C50" s="15">
        <v>26300</v>
      </c>
      <c r="D50" s="33"/>
      <c r="E50" s="15"/>
      <c r="F50" s="15">
        <f t="shared" si="6"/>
        <v>26300</v>
      </c>
      <c r="G50" s="15"/>
      <c r="H50" s="28">
        <f t="shared" si="7"/>
        <v>26300</v>
      </c>
      <c r="I50" s="28">
        <v>63980.29</v>
      </c>
      <c r="J50" s="28">
        <f t="shared" si="8"/>
        <v>90280.29000000001</v>
      </c>
      <c r="K50" s="28">
        <v>-3085.46</v>
      </c>
      <c r="L50" s="49">
        <v>87839.72</v>
      </c>
      <c r="M50" s="48">
        <v>87839.72</v>
      </c>
    </row>
    <row r="51" spans="1:13" ht="86.25" customHeight="1">
      <c r="A51" s="3" t="s">
        <v>49</v>
      </c>
      <c r="B51" s="4" t="s">
        <v>32</v>
      </c>
      <c r="C51" s="15">
        <v>1717.5</v>
      </c>
      <c r="D51" s="33"/>
      <c r="E51" s="15"/>
      <c r="F51" s="15">
        <f t="shared" si="6"/>
        <v>1717.5</v>
      </c>
      <c r="G51" s="15">
        <v>365.29</v>
      </c>
      <c r="H51" s="28">
        <f t="shared" si="7"/>
        <v>2082.79</v>
      </c>
      <c r="I51" s="28"/>
      <c r="J51" s="28">
        <f t="shared" si="8"/>
        <v>2082.79</v>
      </c>
      <c r="K51" s="28">
        <v>-394.79</v>
      </c>
      <c r="L51" s="49">
        <v>1629.89</v>
      </c>
      <c r="M51" s="48">
        <v>1626.59</v>
      </c>
    </row>
    <row r="52" spans="1:13" ht="47.25">
      <c r="A52" s="3" t="s">
        <v>50</v>
      </c>
      <c r="B52" s="4" t="s">
        <v>33</v>
      </c>
      <c r="C52" s="15">
        <v>1180</v>
      </c>
      <c r="D52" s="33"/>
      <c r="E52" s="15"/>
      <c r="F52" s="15">
        <f t="shared" si="6"/>
        <v>1180</v>
      </c>
      <c r="G52" s="15"/>
      <c r="H52" s="28">
        <f t="shared" si="7"/>
        <v>1180</v>
      </c>
      <c r="I52" s="28">
        <v>-360</v>
      </c>
      <c r="J52" s="28">
        <f t="shared" si="8"/>
        <v>820</v>
      </c>
      <c r="K52" s="28">
        <v>130</v>
      </c>
      <c r="L52" s="49">
        <f t="shared" si="8"/>
        <v>950</v>
      </c>
      <c r="M52" s="48">
        <v>950</v>
      </c>
    </row>
    <row r="53" spans="1:13" ht="78" customHeight="1">
      <c r="A53" s="3" t="s">
        <v>51</v>
      </c>
      <c r="B53" s="4" t="s">
        <v>34</v>
      </c>
      <c r="C53" s="15">
        <v>28400</v>
      </c>
      <c r="D53" s="33"/>
      <c r="E53" s="15"/>
      <c r="F53" s="15">
        <f t="shared" si="6"/>
        <v>28400</v>
      </c>
      <c r="G53" s="15"/>
      <c r="H53" s="28">
        <f t="shared" si="7"/>
        <v>28400</v>
      </c>
      <c r="I53" s="28">
        <v>-10958.8</v>
      </c>
      <c r="J53" s="28">
        <f t="shared" si="8"/>
        <v>17441.2</v>
      </c>
      <c r="K53" s="28">
        <v>5643.4</v>
      </c>
      <c r="L53" s="49">
        <v>19227.6</v>
      </c>
      <c r="M53" s="48">
        <v>19227.6</v>
      </c>
    </row>
    <row r="54" spans="1:13" ht="63" hidden="1">
      <c r="A54" s="3" t="s">
        <v>52</v>
      </c>
      <c r="B54" s="4" t="s">
        <v>35</v>
      </c>
      <c r="C54" s="15">
        <v>5490</v>
      </c>
      <c r="D54" s="33"/>
      <c r="E54" s="15"/>
      <c r="F54" s="15">
        <f t="shared" si="6"/>
        <v>5490</v>
      </c>
      <c r="G54" s="15">
        <v>-5490</v>
      </c>
      <c r="H54" s="28">
        <f t="shared" si="7"/>
        <v>0</v>
      </c>
      <c r="I54" s="28"/>
      <c r="J54" s="28">
        <f t="shared" si="8"/>
        <v>0</v>
      </c>
      <c r="K54" s="28"/>
      <c r="L54" s="49">
        <f t="shared" si="8"/>
        <v>0</v>
      </c>
      <c r="M54" s="48"/>
    </row>
    <row r="55" spans="1:13" ht="78.75">
      <c r="A55" s="3" t="s">
        <v>47</v>
      </c>
      <c r="B55" s="36" t="s">
        <v>36</v>
      </c>
      <c r="C55" s="15">
        <v>2630</v>
      </c>
      <c r="D55" s="33"/>
      <c r="E55" s="15"/>
      <c r="F55" s="15">
        <f t="shared" si="6"/>
        <v>2630</v>
      </c>
      <c r="G55" s="15"/>
      <c r="H55" s="28">
        <f t="shared" si="7"/>
        <v>2630</v>
      </c>
      <c r="I55" s="28"/>
      <c r="J55" s="28">
        <f t="shared" si="8"/>
        <v>2630</v>
      </c>
      <c r="K55" s="28">
        <v>580</v>
      </c>
      <c r="L55" s="49">
        <f t="shared" si="8"/>
        <v>3210</v>
      </c>
      <c r="M55" s="48">
        <v>3210</v>
      </c>
    </row>
    <row r="56" spans="1:13" ht="51" customHeight="1">
      <c r="A56" s="3" t="s">
        <v>53</v>
      </c>
      <c r="B56" s="4" t="s">
        <v>55</v>
      </c>
      <c r="C56" s="15">
        <v>901.3</v>
      </c>
      <c r="D56" s="33"/>
      <c r="E56" s="15"/>
      <c r="F56" s="15">
        <f t="shared" si="6"/>
        <v>901.3</v>
      </c>
      <c r="G56" s="15"/>
      <c r="H56" s="28">
        <f t="shared" si="7"/>
        <v>901.3</v>
      </c>
      <c r="I56" s="28"/>
      <c r="J56" s="28">
        <f t="shared" si="8"/>
        <v>901.3</v>
      </c>
      <c r="K56" s="28"/>
      <c r="L56" s="49">
        <f t="shared" si="8"/>
        <v>901.3</v>
      </c>
      <c r="M56" s="48">
        <v>901.3</v>
      </c>
    </row>
    <row r="57" spans="1:13" ht="100.5" customHeight="1">
      <c r="A57" s="3" t="s">
        <v>54</v>
      </c>
      <c r="B57" s="4" t="s">
        <v>37</v>
      </c>
      <c r="C57" s="15">
        <v>14.3</v>
      </c>
      <c r="D57" s="33"/>
      <c r="E57" s="15"/>
      <c r="F57" s="15">
        <f t="shared" si="6"/>
        <v>14.3</v>
      </c>
      <c r="G57" s="15"/>
      <c r="H57" s="28">
        <f t="shared" si="7"/>
        <v>14.3</v>
      </c>
      <c r="I57" s="28"/>
      <c r="J57" s="28">
        <f t="shared" si="8"/>
        <v>14.3</v>
      </c>
      <c r="K57" s="28"/>
      <c r="L57" s="49">
        <f t="shared" si="8"/>
        <v>14.3</v>
      </c>
      <c r="M57" s="48">
        <v>14.3</v>
      </c>
    </row>
    <row r="58" spans="1:13" ht="63">
      <c r="A58" s="3" t="s">
        <v>47</v>
      </c>
      <c r="B58" s="4" t="s">
        <v>78</v>
      </c>
      <c r="C58" s="15"/>
      <c r="D58" s="33"/>
      <c r="E58" s="15"/>
      <c r="F58" s="15"/>
      <c r="G58" s="15">
        <v>80633.51</v>
      </c>
      <c r="H58" s="28">
        <f>G58</f>
        <v>80633.51</v>
      </c>
      <c r="I58" s="28"/>
      <c r="J58" s="28">
        <f t="shared" si="8"/>
        <v>80633.51</v>
      </c>
      <c r="K58" s="28">
        <v>-16371.05</v>
      </c>
      <c r="L58" s="49">
        <f t="shared" si="8"/>
        <v>64262.45999999999</v>
      </c>
      <c r="M58" s="48">
        <v>64262.46</v>
      </c>
    </row>
    <row r="59" spans="1:13" ht="15.75">
      <c r="A59" s="18" t="s">
        <v>75</v>
      </c>
      <c r="B59" s="19" t="s">
        <v>79</v>
      </c>
      <c r="C59" s="20"/>
      <c r="D59" s="37"/>
      <c r="E59" s="20"/>
      <c r="F59" s="21"/>
      <c r="G59" s="21">
        <f aca="true" t="shared" si="9" ref="G59:L59">G60</f>
        <v>110766.98</v>
      </c>
      <c r="H59" s="29">
        <f t="shared" si="9"/>
        <v>110766.98</v>
      </c>
      <c r="I59" s="29">
        <f t="shared" si="9"/>
        <v>91114.78</v>
      </c>
      <c r="J59" s="29">
        <f t="shared" si="9"/>
        <v>201881.76</v>
      </c>
      <c r="K59" s="29">
        <f t="shared" si="9"/>
        <v>0</v>
      </c>
      <c r="L59" s="51">
        <f t="shared" si="9"/>
        <v>201881.76</v>
      </c>
      <c r="M59" s="53">
        <f>M60</f>
        <v>201881.76</v>
      </c>
    </row>
    <row r="60" spans="1:13" ht="157.5">
      <c r="A60" s="22" t="s">
        <v>76</v>
      </c>
      <c r="B60" s="23" t="s">
        <v>77</v>
      </c>
      <c r="C60" s="20"/>
      <c r="D60" s="37"/>
      <c r="E60" s="20"/>
      <c r="F60" s="20"/>
      <c r="G60" s="20">
        <v>110766.98</v>
      </c>
      <c r="H60" s="30">
        <f>G60</f>
        <v>110766.98</v>
      </c>
      <c r="I60" s="30">
        <v>91114.78</v>
      </c>
      <c r="J60" s="30">
        <f>H60+I60</f>
        <v>201881.76</v>
      </c>
      <c r="K60" s="30"/>
      <c r="L60" s="50">
        <f>J60+K60</f>
        <v>201881.76</v>
      </c>
      <c r="M60" s="48">
        <v>201881.76</v>
      </c>
    </row>
    <row r="61" spans="1:13" ht="126">
      <c r="A61" s="8" t="s">
        <v>105</v>
      </c>
      <c r="B61" s="54" t="s">
        <v>104</v>
      </c>
      <c r="C61" s="27"/>
      <c r="D61" s="27"/>
      <c r="E61" s="27"/>
      <c r="F61" s="27"/>
      <c r="G61" s="27"/>
      <c r="H61" s="27"/>
      <c r="I61" s="27"/>
      <c r="J61" s="27"/>
      <c r="K61" s="27"/>
      <c r="L61" s="27">
        <v>0</v>
      </c>
      <c r="M61" s="27">
        <f>M62</f>
        <v>4.32</v>
      </c>
    </row>
    <row r="62" spans="1:13" ht="47.25">
      <c r="A62" s="3" t="s">
        <v>102</v>
      </c>
      <c r="B62" s="4" t="s">
        <v>99</v>
      </c>
      <c r="C62" s="28"/>
      <c r="D62" s="28"/>
      <c r="E62" s="28"/>
      <c r="F62" s="28"/>
      <c r="G62" s="28"/>
      <c r="H62" s="28"/>
      <c r="I62" s="28"/>
      <c r="J62" s="28"/>
      <c r="K62" s="28"/>
      <c r="L62" s="28">
        <v>0</v>
      </c>
      <c r="M62" s="28">
        <v>4.32</v>
      </c>
    </row>
    <row r="63" spans="1:13" ht="78.75">
      <c r="A63" s="8" t="s">
        <v>103</v>
      </c>
      <c r="B63" s="54" t="s">
        <v>100</v>
      </c>
      <c r="C63" s="27"/>
      <c r="D63" s="27"/>
      <c r="E63" s="27"/>
      <c r="F63" s="27"/>
      <c r="G63" s="27"/>
      <c r="H63" s="27"/>
      <c r="I63" s="27"/>
      <c r="J63" s="27"/>
      <c r="K63" s="27"/>
      <c r="L63" s="27">
        <v>0</v>
      </c>
      <c r="M63" s="27">
        <f>M64+M65</f>
        <v>-1812.49</v>
      </c>
    </row>
    <row r="64" spans="1:13" ht="63">
      <c r="A64" s="3" t="s">
        <v>106</v>
      </c>
      <c r="B64" s="4" t="s">
        <v>108</v>
      </c>
      <c r="C64" s="28"/>
      <c r="D64" s="28"/>
      <c r="E64" s="28"/>
      <c r="F64" s="28"/>
      <c r="G64" s="28"/>
      <c r="H64" s="28"/>
      <c r="I64" s="28"/>
      <c r="J64" s="28"/>
      <c r="K64" s="28"/>
      <c r="L64" s="28">
        <v>0</v>
      </c>
      <c r="M64" s="28">
        <v>-350.75</v>
      </c>
    </row>
    <row r="65" spans="1:13" ht="78.75">
      <c r="A65" s="3" t="s">
        <v>107</v>
      </c>
      <c r="B65" s="4" t="s">
        <v>101</v>
      </c>
      <c r="C65" s="28"/>
      <c r="D65" s="28"/>
      <c r="E65" s="28"/>
      <c r="F65" s="28"/>
      <c r="G65" s="28"/>
      <c r="H65" s="28"/>
      <c r="I65" s="28"/>
      <c r="J65" s="28"/>
      <c r="K65" s="28"/>
      <c r="L65" s="28">
        <v>0</v>
      </c>
      <c r="M65" s="28">
        <v>-1461.74</v>
      </c>
    </row>
    <row r="66" spans="1:13" ht="42" customHeight="1">
      <c r="A66" s="18" t="s">
        <v>93</v>
      </c>
      <c r="B66" s="39" t="s">
        <v>96</v>
      </c>
      <c r="C66" s="21"/>
      <c r="D66" s="40"/>
      <c r="E66" s="21"/>
      <c r="F66" s="21"/>
      <c r="G66" s="21"/>
      <c r="H66" s="29"/>
      <c r="I66" s="29"/>
      <c r="J66" s="29"/>
      <c r="K66" s="29"/>
      <c r="L66" s="51">
        <f>L67</f>
        <v>0</v>
      </c>
      <c r="M66" s="53">
        <f>M67</f>
        <v>4924.83</v>
      </c>
    </row>
    <row r="67" spans="1:13" ht="57.75" customHeight="1">
      <c r="A67" s="18" t="s">
        <v>94</v>
      </c>
      <c r="B67" s="39" t="s">
        <v>97</v>
      </c>
      <c r="C67" s="21"/>
      <c r="D67" s="40"/>
      <c r="E67" s="21"/>
      <c r="F67" s="21"/>
      <c r="G67" s="21"/>
      <c r="H67" s="29"/>
      <c r="I67" s="29"/>
      <c r="J67" s="29"/>
      <c r="K67" s="29"/>
      <c r="L67" s="51">
        <f>L68</f>
        <v>0</v>
      </c>
      <c r="M67" s="53">
        <f>M68</f>
        <v>4924.83</v>
      </c>
    </row>
    <row r="68" spans="1:13" ht="47.25">
      <c r="A68" s="22" t="s">
        <v>95</v>
      </c>
      <c r="B68" s="23" t="s">
        <v>98</v>
      </c>
      <c r="C68" s="20"/>
      <c r="D68" s="37"/>
      <c r="E68" s="20"/>
      <c r="F68" s="20"/>
      <c r="G68" s="20"/>
      <c r="H68" s="30"/>
      <c r="I68" s="30"/>
      <c r="J68" s="30"/>
      <c r="K68" s="30"/>
      <c r="L68" s="50">
        <v>0</v>
      </c>
      <c r="M68" s="48">
        <v>4924.83</v>
      </c>
    </row>
    <row r="69" spans="1:13" ht="47.25">
      <c r="A69" s="18" t="s">
        <v>87</v>
      </c>
      <c r="B69" s="39" t="s">
        <v>86</v>
      </c>
      <c r="C69" s="21"/>
      <c r="D69" s="40"/>
      <c r="E69" s="21"/>
      <c r="F69" s="21"/>
      <c r="G69" s="21"/>
      <c r="H69" s="29"/>
      <c r="I69" s="29"/>
      <c r="J69" s="29"/>
      <c r="K69" s="29">
        <f aca="true" t="shared" si="10" ref="K69:M70">K70</f>
        <v>2809.1</v>
      </c>
      <c r="L69" s="51">
        <f t="shared" si="10"/>
        <v>2809.1</v>
      </c>
      <c r="M69" s="53">
        <f t="shared" si="10"/>
        <v>2809.1</v>
      </c>
    </row>
    <row r="70" spans="1:13" ht="47.25">
      <c r="A70" s="18" t="s">
        <v>89</v>
      </c>
      <c r="B70" s="39" t="s">
        <v>88</v>
      </c>
      <c r="C70" s="21"/>
      <c r="D70" s="40"/>
      <c r="E70" s="21"/>
      <c r="F70" s="21"/>
      <c r="G70" s="21"/>
      <c r="H70" s="29"/>
      <c r="I70" s="29"/>
      <c r="J70" s="29"/>
      <c r="K70" s="29">
        <f t="shared" si="10"/>
        <v>2809.1</v>
      </c>
      <c r="L70" s="51">
        <f t="shared" si="10"/>
        <v>2809.1</v>
      </c>
      <c r="M70" s="53">
        <f t="shared" si="10"/>
        <v>2809.1</v>
      </c>
    </row>
    <row r="71" spans="1:13" ht="47.25">
      <c r="A71" s="22" t="s">
        <v>85</v>
      </c>
      <c r="B71" s="23" t="s">
        <v>84</v>
      </c>
      <c r="C71" s="20"/>
      <c r="D71" s="37"/>
      <c r="E71" s="20"/>
      <c r="F71" s="20"/>
      <c r="G71" s="20"/>
      <c r="H71" s="30"/>
      <c r="I71" s="30"/>
      <c r="J71" s="30"/>
      <c r="K71" s="30">
        <v>2809.1</v>
      </c>
      <c r="L71" s="50">
        <f>K71</f>
        <v>2809.1</v>
      </c>
      <c r="M71" s="48">
        <v>2809.1</v>
      </c>
    </row>
    <row r="72" spans="1:13" ht="12.75">
      <c r="A72" s="55" t="s">
        <v>4</v>
      </c>
      <c r="B72" s="55"/>
      <c r="C72" s="16">
        <f>C38+C18+C15</f>
        <v>383492.12299999996</v>
      </c>
      <c r="D72" s="33"/>
      <c r="E72" s="16">
        <f>E38+E18+E15</f>
        <v>102836.686</v>
      </c>
      <c r="F72" s="16">
        <f>F38+F18+F15</f>
        <v>492328.809</v>
      </c>
      <c r="G72" s="16">
        <f>G38+G18+G15+G59</f>
        <v>253668.54099999997</v>
      </c>
      <c r="H72" s="31">
        <f>H38+H18+H15+H59</f>
        <v>745997.35</v>
      </c>
      <c r="I72" s="31">
        <f>I38+I18+I15+I59</f>
        <v>167748.57</v>
      </c>
      <c r="J72" s="31">
        <f>J13</f>
        <v>924826.5700000001</v>
      </c>
      <c r="K72" s="31">
        <f>K13+K69</f>
        <v>6100.999999999998</v>
      </c>
      <c r="L72" s="52">
        <f>L13+L69+L66</f>
        <v>928657.3499999999</v>
      </c>
      <c r="M72" s="52">
        <f>M13+M69+M66</f>
        <v>931636.5699999998</v>
      </c>
    </row>
    <row r="80" ht="12.75">
      <c r="Q80" t="s">
        <v>40</v>
      </c>
    </row>
  </sheetData>
  <sheetProtection/>
  <mergeCells count="9">
    <mergeCell ref="A72:B72"/>
    <mergeCell ref="B1:L1"/>
    <mergeCell ref="B2:M2"/>
    <mergeCell ref="B3:M3"/>
    <mergeCell ref="B4:M4"/>
    <mergeCell ref="B5:M5"/>
    <mergeCell ref="B6:M6"/>
    <mergeCell ref="B7:M7"/>
    <mergeCell ref="A9:M9"/>
  </mergeCells>
  <printOptions/>
  <pageMargins left="0.15748031496062992" right="0.7480314960629921" top="0.2362204724409449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2020-03-25T07:23:59Z</cp:lastPrinted>
  <dcterms:created xsi:type="dcterms:W3CDTF">1996-10-08T23:32:33Z</dcterms:created>
  <dcterms:modified xsi:type="dcterms:W3CDTF">2020-06-27T11:02:41Z</dcterms:modified>
  <cp:category/>
  <cp:version/>
  <cp:contentType/>
  <cp:contentStatus/>
</cp:coreProperties>
</file>